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5" yWindow="0" windowWidth="18510" windowHeight="1165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Φύλλο1!$A$1:$AN$20</definedName>
  </definedNames>
  <calcPr calcId="124519" iterateDelta="1E-4"/>
</workbook>
</file>

<file path=xl/calcChain.xml><?xml version="1.0" encoding="utf-8"?>
<calcChain xmlns="http://schemas.openxmlformats.org/spreadsheetml/2006/main">
  <c r="AG11" i="1"/>
  <c r="AH11" s="1"/>
  <c r="L11"/>
  <c r="K11"/>
  <c r="AK11" l="1"/>
  <c r="AJ11"/>
  <c r="M11"/>
  <c r="N11" s="1"/>
  <c r="AL11"/>
  <c r="AI11"/>
  <c r="AG2" l="1"/>
  <c r="AJ2" s="1"/>
  <c r="AG7"/>
  <c r="AK7" s="1"/>
  <c r="AG4"/>
  <c r="AG9"/>
  <c r="AJ9" s="1"/>
  <c r="AG3"/>
  <c r="AK3" s="1"/>
  <c r="AG5"/>
  <c r="AG14"/>
  <c r="AJ14" s="1"/>
  <c r="AG8"/>
  <c r="AK8" s="1"/>
  <c r="AG17"/>
  <c r="AJ17" s="1"/>
  <c r="AG6"/>
  <c r="AJ6" s="1"/>
  <c r="AG10"/>
  <c r="AK10" s="1"/>
  <c r="AG13"/>
  <c r="AK13" s="1"/>
  <c r="AG12"/>
  <c r="AG18"/>
  <c r="AK18" s="1"/>
  <c r="AG19"/>
  <c r="AK19" s="1"/>
  <c r="AG15"/>
  <c r="AG16"/>
  <c r="AG20"/>
  <c r="AK20" s="1"/>
  <c r="L19"/>
  <c r="K19"/>
  <c r="L10"/>
  <c r="K10"/>
  <c r="L9"/>
  <c r="K9"/>
  <c r="L6"/>
  <c r="K6"/>
  <c r="L17"/>
  <c r="K17"/>
  <c r="L2"/>
  <c r="K2"/>
  <c r="L14"/>
  <c r="K14"/>
  <c r="L20"/>
  <c r="K20"/>
  <c r="L3"/>
  <c r="K3"/>
  <c r="L8"/>
  <c r="K8"/>
  <c r="L7"/>
  <c r="K7"/>
  <c r="L13"/>
  <c r="K13"/>
  <c r="L18"/>
  <c r="K18"/>
  <c r="L12"/>
  <c r="K12"/>
  <c r="L16"/>
  <c r="K16"/>
  <c r="L4"/>
  <c r="K4"/>
  <c r="L5"/>
  <c r="K5"/>
  <c r="L15"/>
  <c r="K15"/>
  <c r="M18" l="1"/>
  <c r="N18" s="1"/>
  <c r="M7"/>
  <c r="N7" s="1"/>
  <c r="M20"/>
  <c r="N20" s="1"/>
  <c r="M2"/>
  <c r="N2" s="1"/>
  <c r="M6"/>
  <c r="N6" s="1"/>
  <c r="M9"/>
  <c r="N9" s="1"/>
  <c r="AH8"/>
  <c r="M13"/>
  <c r="N13" s="1"/>
  <c r="M15"/>
  <c r="N15" s="1"/>
  <c r="AK15" s="1"/>
  <c r="M5"/>
  <c r="N5" s="1"/>
  <c r="AI5" s="1"/>
  <c r="M4"/>
  <c r="N4" s="1"/>
  <c r="AI4" s="1"/>
  <c r="M16"/>
  <c r="N16" s="1"/>
  <c r="AI16" s="1"/>
  <c r="M12"/>
  <c r="N12" s="1"/>
  <c r="AI12" s="1"/>
  <c r="AH18"/>
  <c r="AH13"/>
  <c r="AH7"/>
  <c r="M8"/>
  <c r="N8" s="1"/>
  <c r="M3"/>
  <c r="N3" s="1"/>
  <c r="M19"/>
  <c r="N19" s="1"/>
  <c r="AL7"/>
  <c r="AL8"/>
  <c r="AH3"/>
  <c r="AL18"/>
  <c r="AL13"/>
  <c r="AL3"/>
  <c r="AJ18"/>
  <c r="AJ13"/>
  <c r="AJ7"/>
  <c r="AJ8"/>
  <c r="AJ3"/>
  <c r="AH20"/>
  <c r="AL20"/>
  <c r="AK14"/>
  <c r="AL14"/>
  <c r="AH14"/>
  <c r="AK2"/>
  <c r="AL2"/>
  <c r="AH2"/>
  <c r="AK17"/>
  <c r="AL17"/>
  <c r="AH17"/>
  <c r="AK6"/>
  <c r="AL6"/>
  <c r="AH6"/>
  <c r="AK9"/>
  <c r="AL9"/>
  <c r="AH9"/>
  <c r="AJ20"/>
  <c r="AJ10"/>
  <c r="AJ19"/>
  <c r="AH10"/>
  <c r="AL10"/>
  <c r="AH19"/>
  <c r="AL19"/>
  <c r="AI15"/>
  <c r="AL15"/>
  <c r="AK5"/>
  <c r="AJ5"/>
  <c r="AH5"/>
  <c r="AK4"/>
  <c r="AL4"/>
  <c r="AJ4"/>
  <c r="AK16"/>
  <c r="AL16"/>
  <c r="AJ16"/>
  <c r="AK12"/>
  <c r="AJ12"/>
  <c r="AH12"/>
  <c r="AI18"/>
  <c r="AI13"/>
  <c r="AI7"/>
  <c r="AI8"/>
  <c r="AI3"/>
  <c r="M14"/>
  <c r="N14" s="1"/>
  <c r="M17"/>
  <c r="N17" s="1"/>
  <c r="AI20"/>
  <c r="AI14"/>
  <c r="AI2"/>
  <c r="AI17"/>
  <c r="AI6"/>
  <c r="M10"/>
  <c r="N10" s="1"/>
  <c r="AI9"/>
  <c r="AI10"/>
  <c r="AI19"/>
  <c r="AL12" l="1"/>
  <c r="AH16"/>
  <c r="AH4"/>
  <c r="AH15"/>
  <c r="AJ15"/>
  <c r="AL5"/>
</calcChain>
</file>

<file path=xl/sharedStrings.xml><?xml version="1.0" encoding="utf-8"?>
<sst xmlns="http://schemas.openxmlformats.org/spreadsheetml/2006/main" count="198" uniqueCount="115">
  <si>
    <t>Α/Α</t>
  </si>
  <si>
    <t>Ειδικότητα</t>
  </si>
  <si>
    <t>ΑΜ</t>
  </si>
  <si>
    <t>Επώνυμο</t>
  </si>
  <si>
    <t>Όνομα</t>
  </si>
  <si>
    <t>ΕΤΗ</t>
  </si>
  <si>
    <t>ΜΗΝΕΣ</t>
  </si>
  <si>
    <t>ΜΕΡΕΣ</t>
  </si>
  <si>
    <t>ΕΤΗ ΑΝΑΓΩΓΗΣ</t>
  </si>
  <si>
    <t>ΜΗΝΕΣ ΑΝΑΓΩΓΗΣ</t>
  </si>
  <si>
    <t>ΕΤΗ ΥΠΟΛΟΓΙΣΜΟΥ</t>
  </si>
  <si>
    <t>ΜΟΡΙΑ ΑΠΌ ΠΡΟΫΠΗΡΕΣΙΑ</t>
  </si>
  <si>
    <t>ΜΟΡΙΑ ΠΡΟΫΠΗΡΕΣΙΑΣ</t>
  </si>
  <si>
    <t>ΜΟΡΙΑ ΟΙΚΟΓΕΝΕΙΑΚΗΣ ΚΑΤΑΣΤΑΣΗΣ</t>
  </si>
  <si>
    <t>ΜΟΡΙΑ ΕΝΤΟΠΙΟΤΗΤΑΣ</t>
  </si>
  <si>
    <t>ΔΗΜΟΣ ΕΝΤΟΠΙΟΤΗΤΑΣ</t>
  </si>
  <si>
    <t>ΜΟΡΙΑ ΣΥΝΥΠΗΡΕΤΗΣΗΣ</t>
  </si>
  <si>
    <t>ΔΗΜΟΣ ΣΥΝΥΠΗΡΕΤΗΣΗΣ</t>
  </si>
  <si>
    <t>ΣΥΖΥΓΟΣ ΣΤΡΑΤΙΩΤΙΚΟΥ</t>
  </si>
  <si>
    <t>ΑΙΡΕΤΌΣ ΟΤΑ</t>
  </si>
  <si>
    <t>ΣΥΖΥΓΟΣ ΔΙΚΑΣΤΙΚΟΥ</t>
  </si>
  <si>
    <t>ΣΥΖΥΓΟΣ ΔΕΠ</t>
  </si>
  <si>
    <t>ΜΟΡΙΑ ΣΠΟΥΔΩΝ</t>
  </si>
  <si>
    <t>ΜΟΡΙΑ ΕΞΩΣΩΜΑΤΙΚΗΣ ΓΟΝΙΜΟΠΟΙΗΣΗΣ</t>
  </si>
  <si>
    <t>ΜΟΡΙΑ ΙΔΙΟΥ / ΣΥΖΥΓΟΥ</t>
  </si>
  <si>
    <t>ΜΟΡΙΑ ΥΓΕΙΑΣ ΓΟΝΕΩΝ</t>
  </si>
  <si>
    <t>ΔΗΜΟΣ ΚΑΤΟΙΚΙΑΣ ΓΟΝΕΩΝ</t>
  </si>
  <si>
    <t>ΜΟΡΙΑ ΥΓΕΙΑΣ ΑΔΕΡΦΩΝ</t>
  </si>
  <si>
    <t>ΔΗΜΟΣ ΚΑΤΟΙΚΙΑΣ ΑΔΕΛΦΩΝ</t>
  </si>
  <si>
    <t>ΣΥΝΟΛΙΚΑ ΜΟΡΙΑ ΑΝΕΞΑΡΤΗΤΟΥ ΔΗΜΟΥ</t>
  </si>
  <si>
    <t>ΜΟΡΙΑ ΣΤΟΝ ΔΗΜΟ ΠΑΤΡΕΩΝ</t>
  </si>
  <si>
    <t>ΜΟΡΙΑ ΣΤΟΝ ΔΗΜΟ ΔΥΤΙΚΗΣ ΑΧΑΪΑΣ</t>
  </si>
  <si>
    <t>ΜΟΡΙΑ ΣΤΟΝ ΔΗΜΟ ΑΙΓΕΙΑΛΕΙΑΣ</t>
  </si>
  <si>
    <t>ΜΟΡΙΑ ΣΤΟΝ ΔΗΜΟ ΕΡΥΜΑΝΘΟΥ</t>
  </si>
  <si>
    <t>ΜΟΡΙΑ ΣΤΟΝ ΔΗΜΟ ΚΑΛΑΒΡΥΤΩΝ</t>
  </si>
  <si>
    <t>ΠΕ70</t>
  </si>
  <si>
    <t>ΑΝΑΣΤΑΣΙΑ</t>
  </si>
  <si>
    <t>ΔΥΤΙΚΗΣ ΑΧΑΪΑΣ</t>
  </si>
  <si>
    <t>ΑΙΚΑΤΕΡΙΝΗ</t>
  </si>
  <si>
    <t>ΕΠΙΣΚΟΠΟΥ</t>
  </si>
  <si>
    <t>ΓΙΑΝΝΟΥΛΑ</t>
  </si>
  <si>
    <t>ΠΑΤΡΕΩΝ</t>
  </si>
  <si>
    <t>ΦΩΤΟΠΟΥΛΟΥ</t>
  </si>
  <si>
    <t>ΕΥΑΓΓΕΛΙΑ</t>
  </si>
  <si>
    <t>ΟΙΚΟΝΟΜΟΥ</t>
  </si>
  <si>
    <t>ΑΓΓΕΛΟΣ</t>
  </si>
  <si>
    <t>ΚΩΤΣΙΝΗΣ</t>
  </si>
  <si>
    <t>ΓΕΩΡΓΙΟΣ</t>
  </si>
  <si>
    <t>ΣΙΔΕΡΗ</t>
  </si>
  <si>
    <t>ΑΙΓΙΑΛΕΙΑΣ</t>
  </si>
  <si>
    <t>ΚΑΜΙΝΕΛΗΣ</t>
  </si>
  <si>
    <t>ΜΙΧΑΗΛ</t>
  </si>
  <si>
    <t>ΚΩΝΣΤΑΝΤΙΝΑ</t>
  </si>
  <si>
    <t>ΛΑΟΥΡΔΕΚΗ</t>
  </si>
  <si>
    <t>ΑΣΠΑΣΙΑ</t>
  </si>
  <si>
    <t>ΔΗΜΗΤΡΙΟΣ</t>
  </si>
  <si>
    <t>ΑΛΕΞΑΝΔΡΑ</t>
  </si>
  <si>
    <t>ΠΑΝΑΓΙΩΤΑ</t>
  </si>
  <si>
    <t>ΑΝΔΡΙΚΟΓΙΑΝΝΟΠΟΥΛΟΥ</t>
  </si>
  <si>
    <t>ΜΑΤΗΣ</t>
  </si>
  <si>
    <t>ΚΩΝΣΤΑΝΤΙΝΟΣ</t>
  </si>
  <si>
    <t>ΒΑΣΙΛΕΙΟΣ</t>
  </si>
  <si>
    <t>ΝΙΚΟΛΑΟΣ</t>
  </si>
  <si>
    <t>ΧΡΗΣΤΟΣ</t>
  </si>
  <si>
    <t>ΦΩΤΙΟΣ</t>
  </si>
  <si>
    <t>ΙΩΑΝΝΑ</t>
  </si>
  <si>
    <t>ΑΝΔΡΕΑΣ</t>
  </si>
  <si>
    <t>ΓΚΙΩΝΗ</t>
  </si>
  <si>
    <t>ΑΣΗΜΑΚΟΠΟΥΛΟΥ</t>
  </si>
  <si>
    <t>ΠΕΤΡΟ</t>
  </si>
  <si>
    <t>ΚΩΣΤΑΓΙΑΝΝΑΚΟΠΟΥΛΟΥ</t>
  </si>
  <si>
    <t>ΤΖΑΜΑΚΟΥ</t>
  </si>
  <si>
    <t>ΓΡΑΜΜΕΝΙΔΗΣ</t>
  </si>
  <si>
    <t>ΛΑΛΛΟΥ</t>
  </si>
  <si>
    <t>ΚΩΝΣΤΑΝΤΙΝΙΑ</t>
  </si>
  <si>
    <t>ΧΑΛΚΙΟΠΟΥΛΟΥ</t>
  </si>
  <si>
    <t>ΑΓΓΕΛΟΠΟΥΛΟΥ</t>
  </si>
  <si>
    <t>ΤΣΙΠΙΑΝΙΤΗ</t>
  </si>
  <si>
    <t>ΕΥΣΤΑΘΙΑ</t>
  </si>
  <si>
    <t>ΧΑΛΛΑ</t>
  </si>
  <si>
    <t>ΝΑΥΣΙΚΑ</t>
  </si>
  <si>
    <t>ΕΥΑΝΘΙΑ</t>
  </si>
  <si>
    <t>ΜΟΡΙΑ ΤΕΚΝΩΝ</t>
  </si>
  <si>
    <t xml:space="preserve"> </t>
  </si>
  <si>
    <t>ΤΟΠΟΘΕΤΗΣΗ</t>
  </si>
  <si>
    <t>ΠΡ. ΠΥΣΠΕ</t>
  </si>
  <si>
    <t>12ο ΔΗΜΟΤΙΚΟ ΠΑΤΡΩΝ</t>
  </si>
  <si>
    <t>ΔΗΜΟΤΙΚΟ ΣΧΟΛΕΙΟ ΣΑΓΕΪΚΩΝ</t>
  </si>
  <si>
    <t>9ο ΔΗΜΟΤΙΚΟ ΣΧΟΛΕΙΟ ΑΙΓΙΟΥ</t>
  </si>
  <si>
    <t>10ο ΔΗΜΟΤΙΚΟ ΣΧΟΛΕΙΟ ΑΙΓΙΟΥ</t>
  </si>
  <si>
    <t>ΔΗΜΟΤΙΚΟ ΣΧΟΛΕΙΟ ΡΟΔΟΔΑΦΝΗΣ</t>
  </si>
  <si>
    <t>ΟΛΟΗΜΕΡΟ ΔΗΜΟΤΙΚΟ ΣΧΟΛΕΙΟ ΛΑΠΠΑ</t>
  </si>
  <si>
    <t>3ο ΟΛΟΗΜΕΡΟ ΔΗΜΟΤΙΚΟ ΣΧΟΛΕΙΟ ΚΑΤΩ ΑΧΑΪΑΣ</t>
  </si>
  <si>
    <t>2ο ΟΛΟΗΜΕΡΟ ΔΗΜΟΤΙΚΟ ΣΧΟΛΕΙΟ ΠΑΤΡΩΝ - ΣΤΡΟΥΜΠΕΙΟ</t>
  </si>
  <si>
    <t>ΔΗΜΟΤΙΚΟ ΣΧΟΛΕΙΟ ΑΡΑΧΩΒΙΤΙΚΩΝ</t>
  </si>
  <si>
    <t>ΠΑΤΡΩΝΥΜΟ</t>
  </si>
  <si>
    <t>ΟΡΓΑΝΙΚΗ</t>
  </si>
  <si>
    <t>Δ.Σ. ΣΚΙΑΔΑ</t>
  </si>
  <si>
    <t>ΔΗΜΟΤΙΚΟ ΣΧΟΛΕΙΟ ΠΑΟΥΣ</t>
  </si>
  <si>
    <t>ΆΛΛΟ ΠΥΣΠΕ / Δ.Σ. ΣΑΓΑΙΙΚΩΝ</t>
  </si>
  <si>
    <t>ΆΛΛΟ ΠΥΣΠΕ / Δ.Σ. ΣΚΙΑΔΑ</t>
  </si>
  <si>
    <t>ΆΛΛΟ ΠΥΣΠΕ / Δ.Σ. ΛΑΠΠΑ</t>
  </si>
  <si>
    <t>ΆΛΛΟ ΠΥΣΠΕ / Δ.Σ. ΚΑΛΑΒΡΥΤΩΝ</t>
  </si>
  <si>
    <t>ΆΛΛΟ ΠΥΣΠΕ / Δ.Σ. ΣΚΕΠΑΣΤΟΥ</t>
  </si>
  <si>
    <t>4ο Δ.Σ. ΑΙΓΙΟΥ</t>
  </si>
  <si>
    <t>1ο Δ.Σ. ΑΙΓΙΟΥ</t>
  </si>
  <si>
    <t>43ο Δ.Σ. ΠΑΤΡΩΝ</t>
  </si>
  <si>
    <t>18ο Δ.Σ. ΠΑΤΡΩΝ</t>
  </si>
  <si>
    <t>5ο Δ.Σ. ΠΑΤΡΩΝ</t>
  </si>
  <si>
    <t>2ο Δ.Σ. ΠΑΤΡΩΝ</t>
  </si>
  <si>
    <t>19ο Δ.Σ. ΠΑΤΡΩΝ</t>
  </si>
  <si>
    <t>1ο Δ.Σ. ΑΚΡΑΤΑΣ</t>
  </si>
  <si>
    <t>ΔΕΝ ΜΕΤΑΚΙΝΕΙΤΑΙ</t>
  </si>
  <si>
    <t>Πρ. 65/04-12-2017</t>
  </si>
  <si>
    <t>ΑΝΑΚΛΗΣΗ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</si>
</sst>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Fill="1"/>
    <xf numFmtId="0" fontId="2" fillId="0" borderId="1" xfId="1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5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1" xfId="1" applyFont="1" applyFill="1" applyBorder="1" applyAlignment="1"/>
    <xf numFmtId="0" fontId="1" fillId="0" borderId="1" xfId="0" applyFont="1" applyFill="1" applyBorder="1" applyAlignment="1"/>
    <xf numFmtId="0" fontId="0" fillId="2" borderId="1" xfId="0" applyFill="1" applyBorder="1"/>
  </cellXfs>
  <cellStyles count="2">
    <cellStyle name="Κανονικό" xfId="0" builtinId="0"/>
    <cellStyle name="Κανονικό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7"/>
  <sheetViews>
    <sheetView tabSelected="1" zoomScale="90" zoomScaleNormal="90" workbookViewId="0">
      <selection activeCell="AM12" sqref="AM12"/>
    </sheetView>
  </sheetViews>
  <sheetFormatPr defaultRowHeight="15"/>
  <cols>
    <col min="1" max="1" width="4.42578125" style="1" bestFit="1" customWidth="1"/>
    <col min="2" max="2" width="1.42578125" style="1" hidden="1" customWidth="1"/>
    <col min="3" max="3" width="6.85546875" style="1" customWidth="1"/>
    <col min="4" max="4" width="21.7109375" style="1" bestFit="1" customWidth="1"/>
    <col min="5" max="5" width="13.5703125" style="1" customWidth="1"/>
    <col min="6" max="6" width="2.28515625" style="1" hidden="1" customWidth="1"/>
    <col min="7" max="7" width="26.5703125" style="13" customWidth="1"/>
    <col min="8" max="8" width="5.140625" style="1" hidden="1" customWidth="1"/>
    <col min="9" max="9" width="4.85546875" style="1" hidden="1" customWidth="1"/>
    <col min="10" max="10" width="5.42578125" style="1" hidden="1" customWidth="1"/>
    <col min="11" max="12" width="8.42578125" style="1" hidden="1" customWidth="1"/>
    <col min="13" max="13" width="9.140625" style="1" hidden="1" customWidth="1"/>
    <col min="14" max="14" width="5.5703125" style="1" hidden="1" customWidth="1"/>
    <col min="15" max="15" width="5.140625" style="1" customWidth="1"/>
    <col min="16" max="16" width="3.5703125" style="1" customWidth="1"/>
    <col min="17" max="17" width="3.140625" style="1" customWidth="1"/>
    <col min="18" max="18" width="3.42578125" style="1" customWidth="1"/>
    <col min="19" max="19" width="9.28515625" style="1" customWidth="1"/>
    <col min="20" max="20" width="4.85546875" style="1" customWidth="1"/>
    <col min="21" max="21" width="13.85546875" style="1" customWidth="1"/>
    <col min="22" max="25" width="3.5703125" style="1" hidden="1" customWidth="1"/>
    <col min="26" max="26" width="5.140625" style="1" hidden="1" customWidth="1"/>
    <col min="27" max="28" width="4.7109375" style="1" hidden="1" customWidth="1"/>
    <col min="29" max="29" width="4.7109375" style="1" customWidth="1"/>
    <col min="30" max="30" width="10.140625" style="1" bestFit="1" customWidth="1"/>
    <col min="31" max="32" width="4.7109375" style="1" customWidth="1"/>
    <col min="33" max="33" width="6" style="1" customWidth="1"/>
    <col min="34" max="34" width="5.7109375" style="1" customWidth="1"/>
    <col min="35" max="35" width="6.140625" style="1" customWidth="1"/>
    <col min="36" max="36" width="6.42578125" style="1" customWidth="1"/>
    <col min="37" max="37" width="6.140625" style="1" customWidth="1"/>
    <col min="38" max="38" width="6.28515625" style="1" customWidth="1"/>
    <col min="39" max="39" width="32.28515625" style="1" customWidth="1"/>
    <col min="40" max="40" width="17.7109375" style="1" bestFit="1" customWidth="1"/>
    <col min="41" max="16384" width="9.140625" style="1"/>
  </cols>
  <sheetData>
    <row r="1" spans="1:40" ht="176.25">
      <c r="A1" s="3" t="s">
        <v>0</v>
      </c>
      <c r="B1" s="6" t="s">
        <v>1</v>
      </c>
      <c r="C1" s="10" t="s">
        <v>2</v>
      </c>
      <c r="D1" s="10" t="s">
        <v>3</v>
      </c>
      <c r="E1" s="10" t="s">
        <v>4</v>
      </c>
      <c r="F1" s="10" t="s">
        <v>95</v>
      </c>
      <c r="G1" s="10" t="s">
        <v>96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11" t="s">
        <v>10</v>
      </c>
      <c r="N1" s="11" t="s">
        <v>11</v>
      </c>
      <c r="O1" s="6" t="s">
        <v>12</v>
      </c>
      <c r="P1" s="6" t="s">
        <v>13</v>
      </c>
      <c r="Q1" s="6" t="s">
        <v>82</v>
      </c>
      <c r="R1" s="6" t="s">
        <v>14</v>
      </c>
      <c r="S1" s="10" t="s">
        <v>15</v>
      </c>
      <c r="T1" s="6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6" t="s">
        <v>22</v>
      </c>
      <c r="AA1" s="6" t="s">
        <v>23</v>
      </c>
      <c r="AB1" s="6" t="s">
        <v>24</v>
      </c>
      <c r="AC1" s="6" t="s">
        <v>25</v>
      </c>
      <c r="AD1" s="6" t="s">
        <v>26</v>
      </c>
      <c r="AE1" s="6" t="s">
        <v>27</v>
      </c>
      <c r="AF1" s="6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2" t="s">
        <v>84</v>
      </c>
      <c r="AN1" s="12" t="s">
        <v>85</v>
      </c>
    </row>
    <row r="2" spans="1:40">
      <c r="A2" s="3">
        <v>1</v>
      </c>
      <c r="B2" s="2" t="s">
        <v>35</v>
      </c>
      <c r="C2" s="2">
        <v>553114</v>
      </c>
      <c r="D2" s="2" t="s">
        <v>72</v>
      </c>
      <c r="E2" s="2" t="s">
        <v>55</v>
      </c>
      <c r="F2" s="2" t="s">
        <v>47</v>
      </c>
      <c r="G2" s="9" t="s">
        <v>88</v>
      </c>
      <c r="H2" s="2">
        <v>32</v>
      </c>
      <c r="I2" s="2">
        <v>7</v>
      </c>
      <c r="J2" s="2">
        <v>24</v>
      </c>
      <c r="K2" s="4">
        <f t="shared" ref="K2:K20" si="0">H2</f>
        <v>32</v>
      </c>
      <c r="L2" s="4">
        <f t="shared" ref="L2:L20" si="1">IF(J2&gt;14,I2+1,I2)</f>
        <v>8</v>
      </c>
      <c r="M2" s="4">
        <f t="shared" ref="M2:M20" si="2">K2+L2/12</f>
        <v>32.666666666666664</v>
      </c>
      <c r="N2" s="4">
        <f t="shared" ref="N2:N20" si="3">TRUNC((IF(M2&gt;20,(M2-20)*2+10+15,(IF(M2&gt;10,(M2-10)*1.5+10,M2*1)))),3)</f>
        <v>50.332999999999998</v>
      </c>
      <c r="O2" s="2">
        <v>50.332999999999998</v>
      </c>
      <c r="P2" s="2">
        <v>4</v>
      </c>
      <c r="Q2" s="2">
        <v>5</v>
      </c>
      <c r="R2" s="2">
        <v>4</v>
      </c>
      <c r="S2" s="3" t="s">
        <v>49</v>
      </c>
      <c r="T2" s="2">
        <v>10</v>
      </c>
      <c r="U2" s="3" t="s">
        <v>49</v>
      </c>
      <c r="V2" s="3"/>
      <c r="W2" s="3"/>
      <c r="X2" s="3"/>
      <c r="Y2" s="3"/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5">
        <f t="shared" ref="AG2:AG20" si="4">O2+P2+Q2+Z2+AA2+AB2</f>
        <v>59.332999999999998</v>
      </c>
      <c r="AH2" s="5">
        <f t="shared" ref="AH2:AH20" si="5">AG2+IF(S2="ΠΑΤΡΕΩΝ",4,0)+IF(U2="ΠΑΤΡΕΩΝ",10,0)+IF(AD2="ΠΑΤΡΕΩΝ",AC2,0)+IF(AF2="ΠΑΤΡΕΩΝ",AE2,0)</f>
        <v>59.332999999999998</v>
      </c>
      <c r="AI2" s="5">
        <f t="shared" ref="AI2:AI20" si="6">AG2+IF(S2="ΔΥΤΙΚΗΣ ΑΧΑΪΑΣ",4,0)+IF(U2="ΔΥΤΙΚΗΣ ΑΧΑΪΑΣ",10,0)+IF(AD2="ΔΥΤΙΚΗΣ ΑΧΑΪΑΣ",AC2,0)+IF(AF2="ΔΥΤΙΚΗΣ ΑΧΑΪΑΣ",AE2,0)</f>
        <v>59.332999999999998</v>
      </c>
      <c r="AJ2" s="5">
        <f t="shared" ref="AJ2:AJ20" si="7">AG2+IF(S2="ΑΙΓΙΑΛΕΙΑΣ",4,0)+IF(U2="ΑΙΓΙΑΛΕΙΑΣ",10,0)+IF(AD2="ΑΙΓΙΑΛΕΙΑΣ",AC2,0)+IF(AF2="ΑΙΓΙΑΛΕΙΑΣ",AE2,0)</f>
        <v>73.332999999999998</v>
      </c>
      <c r="AK2" s="5">
        <f t="shared" ref="AK2:AK20" si="8">AG2+IF(S2="ΕΡΥΜΑΝΘΟΥ",4,0)+IF(U2="ΕΡΥΜΑΝΘΟΥ",10,0)+IF(AD2="ΕΡΥΜΑΝΘΟΥ",AC2,0)+IF(AF2="ΕΡΥΜΑΝΘΟΥ",AE2,0)</f>
        <v>59.332999999999998</v>
      </c>
      <c r="AL2" s="5">
        <f t="shared" ref="AL2:AL20" si="9">AG2+IF(S2="ΚΑΛΑΒΡΥΤΩΝ",4,0)+IF(U2="ΚΑΛΑΒΡΥΤΩΝ",10,0)+IF(AD2="ΚΑΛΑΒΡΥΤΩΝ",AC2,0)+IF(AF2="ΚΑΛΑΒΡΥΤΩΝ",AE2,0)</f>
        <v>59.332999999999998</v>
      </c>
      <c r="AM2" s="8" t="s">
        <v>104</v>
      </c>
      <c r="AN2" s="8" t="s">
        <v>113</v>
      </c>
    </row>
    <row r="3" spans="1:40" ht="39">
      <c r="A3" s="3">
        <v>2</v>
      </c>
      <c r="B3" s="2" t="s">
        <v>35</v>
      </c>
      <c r="C3" s="2">
        <v>605924</v>
      </c>
      <c r="D3" s="2" t="s">
        <v>70</v>
      </c>
      <c r="E3" s="2" t="s">
        <v>57</v>
      </c>
      <c r="F3" s="2" t="s">
        <v>47</v>
      </c>
      <c r="G3" s="9" t="s">
        <v>93</v>
      </c>
      <c r="H3" s="2">
        <v>14</v>
      </c>
      <c r="I3" s="2">
        <v>6</v>
      </c>
      <c r="J3" s="2">
        <v>10</v>
      </c>
      <c r="K3" s="4">
        <f t="shared" si="0"/>
        <v>14</v>
      </c>
      <c r="L3" s="4">
        <f t="shared" si="1"/>
        <v>6</v>
      </c>
      <c r="M3" s="4">
        <f t="shared" si="2"/>
        <v>14.5</v>
      </c>
      <c r="N3" s="4">
        <f t="shared" si="3"/>
        <v>16.75</v>
      </c>
      <c r="O3" s="2">
        <v>16.75</v>
      </c>
      <c r="P3" s="2">
        <v>4</v>
      </c>
      <c r="Q3" s="2">
        <v>11</v>
      </c>
      <c r="R3" s="2">
        <v>4</v>
      </c>
      <c r="S3" s="2" t="s">
        <v>41</v>
      </c>
      <c r="T3" s="2">
        <v>10</v>
      </c>
      <c r="U3" s="2" t="s">
        <v>41</v>
      </c>
      <c r="V3" s="3"/>
      <c r="W3" s="3"/>
      <c r="X3" s="3"/>
      <c r="Y3" s="3"/>
      <c r="Z3" s="2">
        <v>0</v>
      </c>
      <c r="AA3" s="2">
        <v>0</v>
      </c>
      <c r="AB3" s="2">
        <v>0</v>
      </c>
      <c r="AC3" s="2">
        <v>3</v>
      </c>
      <c r="AD3" s="2" t="s">
        <v>41</v>
      </c>
      <c r="AE3" s="2">
        <v>0</v>
      </c>
      <c r="AF3" s="2">
        <v>0</v>
      </c>
      <c r="AG3" s="5">
        <f t="shared" si="4"/>
        <v>31.75</v>
      </c>
      <c r="AH3" s="5">
        <f t="shared" si="5"/>
        <v>48.75</v>
      </c>
      <c r="AI3" s="5">
        <f t="shared" si="6"/>
        <v>31.75</v>
      </c>
      <c r="AJ3" s="5">
        <f t="shared" si="7"/>
        <v>31.75</v>
      </c>
      <c r="AK3" s="5">
        <f t="shared" si="8"/>
        <v>31.75</v>
      </c>
      <c r="AL3" s="5">
        <f t="shared" si="9"/>
        <v>31.75</v>
      </c>
      <c r="AM3" s="8" t="s">
        <v>106</v>
      </c>
      <c r="AN3" s="8" t="s">
        <v>113</v>
      </c>
    </row>
    <row r="4" spans="1:40">
      <c r="A4" s="3">
        <v>3</v>
      </c>
      <c r="B4" s="3" t="s">
        <v>35</v>
      </c>
      <c r="C4" s="3">
        <v>586642</v>
      </c>
      <c r="D4" s="3" t="s">
        <v>48</v>
      </c>
      <c r="E4" s="3" t="s">
        <v>43</v>
      </c>
      <c r="F4" s="3">
        <v>1</v>
      </c>
      <c r="G4" s="7" t="s">
        <v>99</v>
      </c>
      <c r="H4" s="7">
        <v>19</v>
      </c>
      <c r="I4" s="7">
        <v>8</v>
      </c>
      <c r="J4" s="7">
        <v>16</v>
      </c>
      <c r="K4" s="7">
        <f t="shared" si="0"/>
        <v>19</v>
      </c>
      <c r="L4" s="7">
        <f t="shared" si="1"/>
        <v>9</v>
      </c>
      <c r="M4" s="7">
        <f t="shared" si="2"/>
        <v>19.75</v>
      </c>
      <c r="N4" s="7">
        <f t="shared" si="3"/>
        <v>24.625</v>
      </c>
      <c r="O4" s="3">
        <v>24.625</v>
      </c>
      <c r="P4" s="3">
        <v>4</v>
      </c>
      <c r="Q4" s="3">
        <v>5</v>
      </c>
      <c r="R4" s="3"/>
      <c r="S4" s="3"/>
      <c r="T4" s="3">
        <v>10</v>
      </c>
      <c r="U4" s="3" t="s">
        <v>41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5">
        <f t="shared" si="4"/>
        <v>33.625</v>
      </c>
      <c r="AH4" s="3">
        <f t="shared" si="5"/>
        <v>43.625</v>
      </c>
      <c r="AI4" s="3">
        <f t="shared" si="6"/>
        <v>33.625</v>
      </c>
      <c r="AJ4" s="3">
        <f t="shared" si="7"/>
        <v>33.625</v>
      </c>
      <c r="AK4" s="3">
        <f t="shared" si="8"/>
        <v>33.625</v>
      </c>
      <c r="AL4" s="3">
        <f t="shared" si="9"/>
        <v>33.625</v>
      </c>
      <c r="AM4" s="8" t="s">
        <v>112</v>
      </c>
      <c r="AN4" s="8" t="s">
        <v>113</v>
      </c>
    </row>
    <row r="5" spans="1:40">
      <c r="A5" s="3">
        <v>4</v>
      </c>
      <c r="B5" s="3" t="s">
        <v>35</v>
      </c>
      <c r="C5" s="3">
        <v>599430</v>
      </c>
      <c r="D5" s="3" t="s">
        <v>44</v>
      </c>
      <c r="E5" s="3" t="s">
        <v>45</v>
      </c>
      <c r="F5" s="3">
        <v>1</v>
      </c>
      <c r="G5" s="7" t="s">
        <v>100</v>
      </c>
      <c r="H5" s="7">
        <v>16</v>
      </c>
      <c r="I5" s="7">
        <v>7</v>
      </c>
      <c r="J5" s="7">
        <v>26</v>
      </c>
      <c r="K5" s="7">
        <f t="shared" si="0"/>
        <v>16</v>
      </c>
      <c r="L5" s="7">
        <f t="shared" si="1"/>
        <v>8</v>
      </c>
      <c r="M5" s="7">
        <f t="shared" si="2"/>
        <v>16.666666666666668</v>
      </c>
      <c r="N5" s="7">
        <f t="shared" si="3"/>
        <v>20</v>
      </c>
      <c r="O5" s="3">
        <v>20</v>
      </c>
      <c r="P5" s="3">
        <v>4</v>
      </c>
      <c r="Q5" s="3">
        <v>5</v>
      </c>
      <c r="R5" s="3">
        <v>0</v>
      </c>
      <c r="S5" s="3"/>
      <c r="T5" s="3">
        <v>10</v>
      </c>
      <c r="U5" s="3" t="s">
        <v>41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5">
        <f t="shared" si="4"/>
        <v>29</v>
      </c>
      <c r="AH5" s="3">
        <f t="shared" si="5"/>
        <v>39</v>
      </c>
      <c r="AI5" s="3">
        <f t="shared" si="6"/>
        <v>29</v>
      </c>
      <c r="AJ5" s="3">
        <f t="shared" si="7"/>
        <v>29</v>
      </c>
      <c r="AK5" s="3">
        <f t="shared" si="8"/>
        <v>29</v>
      </c>
      <c r="AL5" s="3">
        <f t="shared" si="9"/>
        <v>29</v>
      </c>
      <c r="AM5" s="8" t="s">
        <v>108</v>
      </c>
      <c r="AN5" s="8" t="s">
        <v>113</v>
      </c>
    </row>
    <row r="6" spans="1:40" ht="25.5" customHeight="1">
      <c r="A6" s="3">
        <v>5</v>
      </c>
      <c r="B6" s="2" t="s">
        <v>35</v>
      </c>
      <c r="C6" s="2">
        <v>593687</v>
      </c>
      <c r="D6" s="2" t="s">
        <v>75</v>
      </c>
      <c r="E6" s="2" t="s">
        <v>65</v>
      </c>
      <c r="F6" s="2" t="s">
        <v>62</v>
      </c>
      <c r="G6" s="9" t="s">
        <v>90</v>
      </c>
      <c r="H6" s="2">
        <v>16</v>
      </c>
      <c r="I6" s="2">
        <v>0</v>
      </c>
      <c r="J6" s="2">
        <v>1</v>
      </c>
      <c r="K6" s="4">
        <f t="shared" si="0"/>
        <v>16</v>
      </c>
      <c r="L6" s="4">
        <f t="shared" si="1"/>
        <v>0</v>
      </c>
      <c r="M6" s="4">
        <f t="shared" si="2"/>
        <v>16</v>
      </c>
      <c r="N6" s="4">
        <f t="shared" si="3"/>
        <v>19</v>
      </c>
      <c r="O6" s="2">
        <v>19</v>
      </c>
      <c r="P6" s="2">
        <v>4</v>
      </c>
      <c r="Q6" s="2">
        <v>0</v>
      </c>
      <c r="R6" s="2">
        <v>4</v>
      </c>
      <c r="S6" s="2" t="s">
        <v>41</v>
      </c>
      <c r="T6" s="2">
        <v>10</v>
      </c>
      <c r="U6" s="2" t="s">
        <v>41</v>
      </c>
      <c r="V6" s="3"/>
      <c r="W6" s="3"/>
      <c r="X6" s="3"/>
      <c r="Y6" s="3"/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5">
        <f t="shared" si="4"/>
        <v>23</v>
      </c>
      <c r="AH6" s="5">
        <f t="shared" si="5"/>
        <v>37</v>
      </c>
      <c r="AI6" s="5">
        <f t="shared" si="6"/>
        <v>23</v>
      </c>
      <c r="AJ6" s="5">
        <f t="shared" si="7"/>
        <v>23</v>
      </c>
      <c r="AK6" s="5">
        <f t="shared" si="8"/>
        <v>23</v>
      </c>
      <c r="AL6" s="5">
        <f t="shared" si="9"/>
        <v>23</v>
      </c>
      <c r="AM6" s="16" t="s">
        <v>114</v>
      </c>
      <c r="AN6" s="8" t="s">
        <v>113</v>
      </c>
    </row>
    <row r="7" spans="1:40">
      <c r="A7" s="3">
        <v>6</v>
      </c>
      <c r="B7" s="2" t="s">
        <v>35</v>
      </c>
      <c r="C7" s="2">
        <v>586202</v>
      </c>
      <c r="D7" s="2" t="s">
        <v>67</v>
      </c>
      <c r="E7" s="2" t="s">
        <v>65</v>
      </c>
      <c r="F7" s="2" t="s">
        <v>60</v>
      </c>
      <c r="G7" s="14" t="s">
        <v>89</v>
      </c>
      <c r="H7" s="2">
        <v>20</v>
      </c>
      <c r="I7" s="2">
        <v>5</v>
      </c>
      <c r="J7" s="2">
        <v>12</v>
      </c>
      <c r="K7" s="4">
        <f t="shared" si="0"/>
        <v>20</v>
      </c>
      <c r="L7" s="4">
        <f t="shared" si="1"/>
        <v>5</v>
      </c>
      <c r="M7" s="4">
        <f t="shared" si="2"/>
        <v>20.416666666666668</v>
      </c>
      <c r="N7" s="4">
        <f t="shared" si="3"/>
        <v>25.832999999999998</v>
      </c>
      <c r="O7" s="2">
        <v>25.832999999999998</v>
      </c>
      <c r="P7" s="2">
        <v>6</v>
      </c>
      <c r="Q7" s="2">
        <v>5</v>
      </c>
      <c r="R7" s="2">
        <v>4</v>
      </c>
      <c r="S7" s="3" t="s">
        <v>49</v>
      </c>
      <c r="T7" s="2">
        <v>0</v>
      </c>
      <c r="U7" s="2">
        <v>0</v>
      </c>
      <c r="V7" s="3"/>
      <c r="W7" s="3"/>
      <c r="X7" s="3"/>
      <c r="Y7" s="3"/>
      <c r="Z7" s="2">
        <v>0</v>
      </c>
      <c r="AA7" s="2">
        <v>0</v>
      </c>
      <c r="AB7" s="2">
        <v>0</v>
      </c>
      <c r="AC7" s="2">
        <v>3</v>
      </c>
      <c r="AD7" s="3" t="s">
        <v>49</v>
      </c>
      <c r="AE7" s="2">
        <v>0</v>
      </c>
      <c r="AF7" s="2">
        <v>0</v>
      </c>
      <c r="AG7" s="5">
        <f t="shared" si="4"/>
        <v>36.832999999999998</v>
      </c>
      <c r="AH7" s="5">
        <f t="shared" si="5"/>
        <v>36.832999999999998</v>
      </c>
      <c r="AI7" s="5">
        <f t="shared" si="6"/>
        <v>36.832999999999998</v>
      </c>
      <c r="AJ7" s="5">
        <f t="shared" si="7"/>
        <v>43.832999999999998</v>
      </c>
      <c r="AK7" s="5">
        <f t="shared" si="8"/>
        <v>36.832999999999998</v>
      </c>
      <c r="AL7" s="5">
        <f t="shared" si="9"/>
        <v>36.832999999999998</v>
      </c>
      <c r="AM7" s="16" t="s">
        <v>114</v>
      </c>
      <c r="AN7" s="8" t="s">
        <v>113</v>
      </c>
    </row>
    <row r="8" spans="1:40">
      <c r="A8" s="3">
        <v>7</v>
      </c>
      <c r="B8" s="2" t="s">
        <v>35</v>
      </c>
      <c r="C8" s="2">
        <v>598845</v>
      </c>
      <c r="D8" s="2" t="s">
        <v>46</v>
      </c>
      <c r="E8" s="2" t="s">
        <v>47</v>
      </c>
      <c r="F8" s="2" t="s">
        <v>69</v>
      </c>
      <c r="G8" s="7" t="s">
        <v>101</v>
      </c>
      <c r="H8" s="2">
        <v>18</v>
      </c>
      <c r="I8" s="2">
        <v>3</v>
      </c>
      <c r="J8" s="2">
        <v>20</v>
      </c>
      <c r="K8" s="4">
        <f t="shared" si="0"/>
        <v>18</v>
      </c>
      <c r="L8" s="4">
        <f t="shared" si="1"/>
        <v>4</v>
      </c>
      <c r="M8" s="4">
        <f t="shared" si="2"/>
        <v>18.333333333333332</v>
      </c>
      <c r="N8" s="4">
        <f t="shared" si="3"/>
        <v>22.5</v>
      </c>
      <c r="O8" s="2">
        <v>22.5</v>
      </c>
      <c r="P8" s="2">
        <v>4</v>
      </c>
      <c r="Q8" s="2">
        <v>0</v>
      </c>
      <c r="R8" s="2">
        <v>0</v>
      </c>
      <c r="S8" s="2">
        <v>0</v>
      </c>
      <c r="T8" s="2">
        <v>10</v>
      </c>
      <c r="U8" s="2" t="s">
        <v>41</v>
      </c>
      <c r="V8" s="3"/>
      <c r="W8" s="3"/>
      <c r="X8" s="3"/>
      <c r="Y8" s="3"/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5">
        <f t="shared" si="4"/>
        <v>26.5</v>
      </c>
      <c r="AH8" s="5">
        <f t="shared" si="5"/>
        <v>36.5</v>
      </c>
      <c r="AI8" s="5">
        <f t="shared" si="6"/>
        <v>26.5</v>
      </c>
      <c r="AJ8" s="5">
        <f t="shared" si="7"/>
        <v>26.5</v>
      </c>
      <c r="AK8" s="5">
        <f t="shared" si="8"/>
        <v>26.5</v>
      </c>
      <c r="AL8" s="5">
        <f t="shared" si="9"/>
        <v>26.5</v>
      </c>
      <c r="AM8" s="8" t="s">
        <v>107</v>
      </c>
      <c r="AN8" s="8" t="s">
        <v>113</v>
      </c>
    </row>
    <row r="9" spans="1:40" ht="26.25">
      <c r="A9" s="3">
        <v>8</v>
      </c>
      <c r="B9" s="2" t="s">
        <v>35</v>
      </c>
      <c r="C9" s="2">
        <v>605119</v>
      </c>
      <c r="D9" s="2" t="s">
        <v>77</v>
      </c>
      <c r="E9" s="2" t="s">
        <v>78</v>
      </c>
      <c r="F9" s="2" t="s">
        <v>61</v>
      </c>
      <c r="G9" s="9" t="s">
        <v>94</v>
      </c>
      <c r="H9" s="2">
        <v>14</v>
      </c>
      <c r="I9" s="2">
        <v>10</v>
      </c>
      <c r="J9" s="2">
        <v>18</v>
      </c>
      <c r="K9" s="4">
        <f t="shared" si="0"/>
        <v>14</v>
      </c>
      <c r="L9" s="4">
        <f t="shared" si="1"/>
        <v>11</v>
      </c>
      <c r="M9" s="4">
        <f t="shared" si="2"/>
        <v>14.916666666666666</v>
      </c>
      <c r="N9" s="4">
        <f t="shared" si="3"/>
        <v>17.375</v>
      </c>
      <c r="O9" s="2">
        <v>17.375</v>
      </c>
      <c r="P9" s="2">
        <v>4</v>
      </c>
      <c r="Q9" s="2">
        <v>11</v>
      </c>
      <c r="R9" s="2">
        <v>4</v>
      </c>
      <c r="S9" s="2" t="s">
        <v>41</v>
      </c>
      <c r="T9" s="2">
        <v>10</v>
      </c>
      <c r="U9" s="2" t="s">
        <v>37</v>
      </c>
      <c r="V9" s="3"/>
      <c r="W9" s="3"/>
      <c r="X9" s="3"/>
      <c r="Y9" s="3"/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5">
        <f t="shared" si="4"/>
        <v>32.375</v>
      </c>
      <c r="AH9" s="5">
        <f t="shared" si="5"/>
        <v>36.375</v>
      </c>
      <c r="AI9" s="5">
        <f t="shared" si="6"/>
        <v>42.375</v>
      </c>
      <c r="AJ9" s="5">
        <f t="shared" si="7"/>
        <v>32.375</v>
      </c>
      <c r="AK9" s="5">
        <f t="shared" si="8"/>
        <v>32.375</v>
      </c>
      <c r="AL9" s="5">
        <f t="shared" si="9"/>
        <v>32.375</v>
      </c>
      <c r="AM9" s="8" t="s">
        <v>112</v>
      </c>
      <c r="AN9" s="8" t="s">
        <v>113</v>
      </c>
    </row>
    <row r="10" spans="1:40">
      <c r="A10" s="3">
        <v>9</v>
      </c>
      <c r="B10" s="2" t="s">
        <v>35</v>
      </c>
      <c r="C10" s="2">
        <v>616993</v>
      </c>
      <c r="D10" s="2" t="s">
        <v>79</v>
      </c>
      <c r="E10" s="2" t="s">
        <v>80</v>
      </c>
      <c r="F10" s="2" t="s">
        <v>66</v>
      </c>
      <c r="G10" s="14" t="s">
        <v>89</v>
      </c>
      <c r="H10" s="2">
        <v>11</v>
      </c>
      <c r="I10" s="2">
        <v>10</v>
      </c>
      <c r="J10" s="2">
        <v>19</v>
      </c>
      <c r="K10" s="4">
        <f t="shared" si="0"/>
        <v>11</v>
      </c>
      <c r="L10" s="4">
        <f t="shared" si="1"/>
        <v>11</v>
      </c>
      <c r="M10" s="4">
        <f t="shared" si="2"/>
        <v>11.916666666666666</v>
      </c>
      <c r="N10" s="4">
        <f t="shared" si="3"/>
        <v>12.875</v>
      </c>
      <c r="O10" s="2">
        <v>12.875</v>
      </c>
      <c r="P10" s="2">
        <v>4</v>
      </c>
      <c r="Q10" s="2">
        <v>5</v>
      </c>
      <c r="R10" s="2">
        <v>4</v>
      </c>
      <c r="S10" s="2" t="s">
        <v>41</v>
      </c>
      <c r="T10" s="2">
        <v>10</v>
      </c>
      <c r="U10" s="2" t="s">
        <v>41</v>
      </c>
      <c r="V10" s="3"/>
      <c r="W10" s="3"/>
      <c r="X10" s="3"/>
      <c r="Y10" s="3"/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5">
        <f t="shared" si="4"/>
        <v>21.875</v>
      </c>
      <c r="AH10" s="5">
        <f t="shared" si="5"/>
        <v>35.875</v>
      </c>
      <c r="AI10" s="5">
        <f t="shared" si="6"/>
        <v>21.875</v>
      </c>
      <c r="AJ10" s="5">
        <f t="shared" si="7"/>
        <v>21.875</v>
      </c>
      <c r="AK10" s="5">
        <f t="shared" si="8"/>
        <v>21.875</v>
      </c>
      <c r="AL10" s="5">
        <f t="shared" si="9"/>
        <v>21.875</v>
      </c>
      <c r="AM10" s="8" t="s">
        <v>112</v>
      </c>
      <c r="AN10" s="8" t="s">
        <v>113</v>
      </c>
    </row>
    <row r="11" spans="1:40">
      <c r="A11" s="3">
        <v>10</v>
      </c>
      <c r="B11" s="2" t="s">
        <v>35</v>
      </c>
      <c r="C11" s="2">
        <v>702218</v>
      </c>
      <c r="D11" s="2" t="s">
        <v>76</v>
      </c>
      <c r="E11" s="2" t="s">
        <v>52</v>
      </c>
      <c r="F11" s="2" t="s">
        <v>45</v>
      </c>
      <c r="G11" s="9" t="s">
        <v>98</v>
      </c>
      <c r="H11" s="2">
        <v>8</v>
      </c>
      <c r="I11" s="2">
        <v>7</v>
      </c>
      <c r="J11" s="2">
        <v>12</v>
      </c>
      <c r="K11" s="4">
        <f t="shared" si="0"/>
        <v>8</v>
      </c>
      <c r="L11" s="4">
        <f t="shared" si="1"/>
        <v>7</v>
      </c>
      <c r="M11" s="4">
        <f t="shared" si="2"/>
        <v>8.5833333333333339</v>
      </c>
      <c r="N11" s="4">
        <f t="shared" si="3"/>
        <v>8.5830000000000002</v>
      </c>
      <c r="O11" s="2">
        <v>8.5830000000000002</v>
      </c>
      <c r="P11" s="2">
        <v>4</v>
      </c>
      <c r="Q11" s="2">
        <v>19</v>
      </c>
      <c r="R11" s="2">
        <v>4</v>
      </c>
      <c r="S11" s="2" t="s">
        <v>41</v>
      </c>
      <c r="T11" s="2">
        <v>0</v>
      </c>
      <c r="U11" s="2">
        <v>0</v>
      </c>
      <c r="V11" s="3"/>
      <c r="W11" s="3"/>
      <c r="X11" s="3"/>
      <c r="Y11" s="3"/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5">
        <f t="shared" si="4"/>
        <v>31.582999999999998</v>
      </c>
      <c r="AH11" s="5">
        <f t="shared" si="5"/>
        <v>35.582999999999998</v>
      </c>
      <c r="AI11" s="5">
        <f t="shared" si="6"/>
        <v>31.582999999999998</v>
      </c>
      <c r="AJ11" s="5">
        <f t="shared" si="7"/>
        <v>31.582999999999998</v>
      </c>
      <c r="AK11" s="5">
        <f t="shared" si="8"/>
        <v>31.582999999999998</v>
      </c>
      <c r="AL11" s="5">
        <f t="shared" si="9"/>
        <v>31.582999999999998</v>
      </c>
      <c r="AM11" s="8" t="s">
        <v>110</v>
      </c>
      <c r="AN11" s="8" t="s">
        <v>113</v>
      </c>
    </row>
    <row r="12" spans="1:40">
      <c r="A12" s="3">
        <v>11</v>
      </c>
      <c r="B12" s="3" t="s">
        <v>35</v>
      </c>
      <c r="C12" s="3">
        <v>601857</v>
      </c>
      <c r="D12" s="3" t="s">
        <v>53</v>
      </c>
      <c r="E12" s="3" t="s">
        <v>54</v>
      </c>
      <c r="F12" s="3">
        <v>1</v>
      </c>
      <c r="G12" s="15" t="s">
        <v>102</v>
      </c>
      <c r="H12" s="7">
        <v>14</v>
      </c>
      <c r="I12" s="7">
        <v>3</v>
      </c>
      <c r="J12" s="7">
        <v>16</v>
      </c>
      <c r="K12" s="7">
        <f t="shared" si="0"/>
        <v>14</v>
      </c>
      <c r="L12" s="7">
        <f t="shared" si="1"/>
        <v>4</v>
      </c>
      <c r="M12" s="7">
        <f t="shared" si="2"/>
        <v>14.333333333333334</v>
      </c>
      <c r="N12" s="7">
        <f t="shared" si="3"/>
        <v>16.5</v>
      </c>
      <c r="O12" s="3">
        <v>16.5</v>
      </c>
      <c r="P12" s="3">
        <v>4</v>
      </c>
      <c r="Q12" s="3">
        <v>0</v>
      </c>
      <c r="R12" s="3">
        <v>4</v>
      </c>
      <c r="S12" s="3" t="s">
        <v>41</v>
      </c>
      <c r="T12" s="3">
        <v>10</v>
      </c>
      <c r="U12" s="3" t="s">
        <v>41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5">
        <f t="shared" si="4"/>
        <v>20.5</v>
      </c>
      <c r="AH12" s="3">
        <f t="shared" si="5"/>
        <v>34.5</v>
      </c>
      <c r="AI12" s="3">
        <f t="shared" si="6"/>
        <v>20.5</v>
      </c>
      <c r="AJ12" s="3">
        <f t="shared" si="7"/>
        <v>20.5</v>
      </c>
      <c r="AK12" s="3">
        <f t="shared" si="8"/>
        <v>20.5</v>
      </c>
      <c r="AL12" s="3">
        <f t="shared" si="9"/>
        <v>20.5</v>
      </c>
      <c r="AM12" s="16" t="s">
        <v>109</v>
      </c>
      <c r="AN12" s="8" t="s">
        <v>113</v>
      </c>
    </row>
    <row r="13" spans="1:40" ht="26.25">
      <c r="A13" s="3">
        <v>12</v>
      </c>
      <c r="B13" s="2" t="s">
        <v>35</v>
      </c>
      <c r="C13" s="2">
        <v>614972</v>
      </c>
      <c r="D13" s="2" t="s">
        <v>59</v>
      </c>
      <c r="E13" s="2" t="s">
        <v>47</v>
      </c>
      <c r="F13" s="2" t="s">
        <v>60</v>
      </c>
      <c r="G13" s="9" t="s">
        <v>92</v>
      </c>
      <c r="H13" s="2">
        <v>11</v>
      </c>
      <c r="I13" s="2">
        <v>5</v>
      </c>
      <c r="J13" s="2">
        <v>15</v>
      </c>
      <c r="K13" s="4">
        <f t="shared" si="0"/>
        <v>11</v>
      </c>
      <c r="L13" s="4">
        <f t="shared" si="1"/>
        <v>6</v>
      </c>
      <c r="M13" s="4">
        <f t="shared" si="2"/>
        <v>11.5</v>
      </c>
      <c r="N13" s="4">
        <f t="shared" si="3"/>
        <v>12.25</v>
      </c>
      <c r="O13" s="2">
        <v>12.25</v>
      </c>
      <c r="P13" s="2">
        <v>4</v>
      </c>
      <c r="Q13" s="2">
        <v>5</v>
      </c>
      <c r="R13" s="2">
        <v>0</v>
      </c>
      <c r="S13" s="2">
        <v>0</v>
      </c>
      <c r="T13" s="2">
        <v>10</v>
      </c>
      <c r="U13" s="2" t="s">
        <v>41</v>
      </c>
      <c r="V13" s="3"/>
      <c r="W13" s="3"/>
      <c r="X13" s="3"/>
      <c r="Y13" s="3"/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5">
        <f t="shared" si="4"/>
        <v>21.25</v>
      </c>
      <c r="AH13" s="5">
        <f t="shared" si="5"/>
        <v>31.25</v>
      </c>
      <c r="AI13" s="5">
        <f t="shared" si="6"/>
        <v>21.25</v>
      </c>
      <c r="AJ13" s="5">
        <f t="shared" si="7"/>
        <v>21.25</v>
      </c>
      <c r="AK13" s="5">
        <f t="shared" si="8"/>
        <v>21.25</v>
      </c>
      <c r="AL13" s="5">
        <f t="shared" si="9"/>
        <v>21.25</v>
      </c>
      <c r="AM13" s="8" t="s">
        <v>112</v>
      </c>
      <c r="AN13" s="8" t="s">
        <v>113</v>
      </c>
    </row>
    <row r="14" spans="1:40">
      <c r="A14" s="3">
        <v>13</v>
      </c>
      <c r="B14" s="2" t="s">
        <v>35</v>
      </c>
      <c r="C14" s="2">
        <v>616872</v>
      </c>
      <c r="D14" s="2" t="s">
        <v>71</v>
      </c>
      <c r="E14" s="2" t="s">
        <v>38</v>
      </c>
      <c r="F14" s="2" t="s">
        <v>61</v>
      </c>
      <c r="G14" s="14" t="s">
        <v>89</v>
      </c>
      <c r="H14" s="2">
        <v>11</v>
      </c>
      <c r="I14" s="2">
        <v>4</v>
      </c>
      <c r="J14" s="2">
        <v>25</v>
      </c>
      <c r="K14" s="4">
        <f t="shared" si="0"/>
        <v>11</v>
      </c>
      <c r="L14" s="4">
        <f t="shared" si="1"/>
        <v>5</v>
      </c>
      <c r="M14" s="4">
        <f t="shared" si="2"/>
        <v>11.416666666666666</v>
      </c>
      <c r="N14" s="4">
        <f t="shared" si="3"/>
        <v>12.125</v>
      </c>
      <c r="O14" s="2">
        <v>12.125</v>
      </c>
      <c r="P14" s="2">
        <v>4</v>
      </c>
      <c r="Q14" s="2">
        <v>11</v>
      </c>
      <c r="R14" s="2">
        <v>4</v>
      </c>
      <c r="S14" s="2" t="s">
        <v>41</v>
      </c>
      <c r="T14" s="2">
        <v>0</v>
      </c>
      <c r="U14" s="2">
        <v>0</v>
      </c>
      <c r="V14" s="3"/>
      <c r="W14" s="3"/>
      <c r="X14" s="3"/>
      <c r="Y14" s="3"/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5">
        <f t="shared" si="4"/>
        <v>27.125</v>
      </c>
      <c r="AH14" s="5">
        <f t="shared" si="5"/>
        <v>31.125</v>
      </c>
      <c r="AI14" s="5">
        <f t="shared" si="6"/>
        <v>27.125</v>
      </c>
      <c r="AJ14" s="5">
        <f t="shared" si="7"/>
        <v>27.125</v>
      </c>
      <c r="AK14" s="5">
        <f t="shared" si="8"/>
        <v>27.125</v>
      </c>
      <c r="AL14" s="5">
        <f t="shared" si="9"/>
        <v>27.125</v>
      </c>
      <c r="AM14" s="8" t="s">
        <v>112</v>
      </c>
      <c r="AN14" s="8" t="s">
        <v>113</v>
      </c>
    </row>
    <row r="15" spans="1:40">
      <c r="A15" s="3">
        <v>14</v>
      </c>
      <c r="B15" s="3" t="s">
        <v>35</v>
      </c>
      <c r="C15" s="3">
        <v>621569</v>
      </c>
      <c r="D15" s="3" t="s">
        <v>39</v>
      </c>
      <c r="E15" s="3" t="s">
        <v>40</v>
      </c>
      <c r="F15" s="3">
        <v>1</v>
      </c>
      <c r="G15" s="7" t="s">
        <v>103</v>
      </c>
      <c r="H15" s="7">
        <v>9</v>
      </c>
      <c r="I15" s="7">
        <v>6</v>
      </c>
      <c r="J15" s="7">
        <v>0</v>
      </c>
      <c r="K15" s="7">
        <f t="shared" si="0"/>
        <v>9</v>
      </c>
      <c r="L15" s="7">
        <f t="shared" si="1"/>
        <v>6</v>
      </c>
      <c r="M15" s="7">
        <f t="shared" si="2"/>
        <v>9.5</v>
      </c>
      <c r="N15" s="7">
        <f t="shared" si="3"/>
        <v>9.5</v>
      </c>
      <c r="O15" s="3">
        <v>9.5</v>
      </c>
      <c r="P15" s="3">
        <v>4</v>
      </c>
      <c r="Q15" s="3">
        <v>0</v>
      </c>
      <c r="R15" s="3">
        <v>4</v>
      </c>
      <c r="S15" s="3" t="s">
        <v>41</v>
      </c>
      <c r="T15" s="3">
        <v>10</v>
      </c>
      <c r="U15" s="3" t="s">
        <v>41</v>
      </c>
      <c r="V15" s="3">
        <v>1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5">
        <f t="shared" si="4"/>
        <v>13.5</v>
      </c>
      <c r="AH15" s="3">
        <f t="shared" si="5"/>
        <v>27.5</v>
      </c>
      <c r="AI15" s="3">
        <f t="shared" si="6"/>
        <v>13.5</v>
      </c>
      <c r="AJ15" s="3">
        <f t="shared" si="7"/>
        <v>13.5</v>
      </c>
      <c r="AK15" s="3">
        <f t="shared" si="8"/>
        <v>13.5</v>
      </c>
      <c r="AL15" s="3">
        <f t="shared" si="9"/>
        <v>13.5</v>
      </c>
      <c r="AM15" s="8" t="s">
        <v>112</v>
      </c>
      <c r="AN15" s="8" t="s">
        <v>113</v>
      </c>
    </row>
    <row r="16" spans="1:40">
      <c r="A16" s="3">
        <v>15</v>
      </c>
      <c r="B16" s="3" t="s">
        <v>35</v>
      </c>
      <c r="C16" s="3">
        <v>621798</v>
      </c>
      <c r="D16" s="3" t="s">
        <v>50</v>
      </c>
      <c r="E16" s="3" t="s">
        <v>51</v>
      </c>
      <c r="F16" s="3">
        <v>1</v>
      </c>
      <c r="G16" s="15" t="s">
        <v>102</v>
      </c>
      <c r="H16" s="7">
        <v>8</v>
      </c>
      <c r="I16" s="7">
        <v>0</v>
      </c>
      <c r="J16" s="7">
        <v>13</v>
      </c>
      <c r="K16" s="7">
        <f t="shared" si="0"/>
        <v>8</v>
      </c>
      <c r="L16" s="7">
        <f t="shared" si="1"/>
        <v>0</v>
      </c>
      <c r="M16" s="7">
        <f t="shared" si="2"/>
        <v>8</v>
      </c>
      <c r="N16" s="7">
        <f t="shared" si="3"/>
        <v>8</v>
      </c>
      <c r="O16" s="3">
        <v>8</v>
      </c>
      <c r="P16" s="3">
        <v>4</v>
      </c>
      <c r="Q16" s="3">
        <v>0</v>
      </c>
      <c r="R16" s="3">
        <v>4</v>
      </c>
      <c r="S16" s="3" t="s">
        <v>41</v>
      </c>
      <c r="T16" s="3">
        <v>10</v>
      </c>
      <c r="U16" s="3" t="s">
        <v>41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5">
        <f t="shared" si="4"/>
        <v>12</v>
      </c>
      <c r="AH16" s="3">
        <f t="shared" si="5"/>
        <v>26</v>
      </c>
      <c r="AI16" s="3">
        <f t="shared" si="6"/>
        <v>12</v>
      </c>
      <c r="AJ16" s="3">
        <f t="shared" si="7"/>
        <v>12</v>
      </c>
      <c r="AK16" s="3">
        <f t="shared" si="8"/>
        <v>12</v>
      </c>
      <c r="AL16" s="3">
        <f t="shared" si="9"/>
        <v>12</v>
      </c>
      <c r="AM16" s="8" t="s">
        <v>97</v>
      </c>
      <c r="AN16" s="8" t="s">
        <v>113</v>
      </c>
    </row>
    <row r="17" spans="1:40" ht="26.25">
      <c r="A17" s="3">
        <v>16</v>
      </c>
      <c r="B17" s="2" t="s">
        <v>35</v>
      </c>
      <c r="C17" s="2">
        <v>610411</v>
      </c>
      <c r="D17" s="2" t="s">
        <v>73</v>
      </c>
      <c r="E17" s="2" t="s">
        <v>74</v>
      </c>
      <c r="F17" s="2" t="s">
        <v>61</v>
      </c>
      <c r="G17" s="9" t="s">
        <v>91</v>
      </c>
      <c r="H17" s="2">
        <v>12</v>
      </c>
      <c r="I17" s="2">
        <v>11</v>
      </c>
      <c r="J17" s="2">
        <v>9</v>
      </c>
      <c r="K17" s="4">
        <f t="shared" si="0"/>
        <v>12</v>
      </c>
      <c r="L17" s="4">
        <f t="shared" si="1"/>
        <v>11</v>
      </c>
      <c r="M17" s="4">
        <f t="shared" si="2"/>
        <v>12.916666666666666</v>
      </c>
      <c r="N17" s="4">
        <f t="shared" si="3"/>
        <v>14.375</v>
      </c>
      <c r="O17" s="2">
        <v>14.375</v>
      </c>
      <c r="P17" s="2">
        <v>4</v>
      </c>
      <c r="Q17" s="2">
        <v>5</v>
      </c>
      <c r="R17" s="2">
        <v>0</v>
      </c>
      <c r="S17" s="2">
        <v>0</v>
      </c>
      <c r="T17" s="2">
        <v>10</v>
      </c>
      <c r="U17" s="2" t="s">
        <v>37</v>
      </c>
      <c r="V17" s="3"/>
      <c r="W17" s="3"/>
      <c r="X17" s="3"/>
      <c r="Y17" s="3"/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5">
        <f t="shared" si="4"/>
        <v>23.375</v>
      </c>
      <c r="AH17" s="5">
        <f t="shared" si="5"/>
        <v>23.375</v>
      </c>
      <c r="AI17" s="5">
        <f t="shared" si="6"/>
        <v>33.375</v>
      </c>
      <c r="AJ17" s="5">
        <f t="shared" si="7"/>
        <v>23.375</v>
      </c>
      <c r="AK17" s="5">
        <f t="shared" si="8"/>
        <v>23.375</v>
      </c>
      <c r="AL17" s="5">
        <f t="shared" si="9"/>
        <v>23.375</v>
      </c>
      <c r="AM17" s="8" t="s">
        <v>112</v>
      </c>
      <c r="AN17" s="8" t="s">
        <v>113</v>
      </c>
    </row>
    <row r="18" spans="1:40">
      <c r="A18" s="3">
        <v>17</v>
      </c>
      <c r="B18" s="3" t="s">
        <v>35</v>
      </c>
      <c r="C18" s="3">
        <v>601842</v>
      </c>
      <c r="D18" s="3" t="s">
        <v>58</v>
      </c>
      <c r="E18" s="3" t="s">
        <v>36</v>
      </c>
      <c r="F18" s="3"/>
      <c r="G18" s="7" t="s">
        <v>86</v>
      </c>
      <c r="H18" s="7">
        <v>14</v>
      </c>
      <c r="I18" s="7">
        <v>4</v>
      </c>
      <c r="J18" s="7">
        <v>25</v>
      </c>
      <c r="K18" s="7">
        <f t="shared" si="0"/>
        <v>14</v>
      </c>
      <c r="L18" s="7">
        <f t="shared" si="1"/>
        <v>5</v>
      </c>
      <c r="M18" s="7">
        <f t="shared" si="2"/>
        <v>14.416666666666666</v>
      </c>
      <c r="N18" s="7">
        <f t="shared" si="3"/>
        <v>16.625</v>
      </c>
      <c r="O18" s="3">
        <v>16.625</v>
      </c>
      <c r="P18" s="3">
        <v>0</v>
      </c>
      <c r="Q18" s="3">
        <v>0</v>
      </c>
      <c r="R18" s="3">
        <v>4</v>
      </c>
      <c r="S18" s="3" t="s">
        <v>41</v>
      </c>
      <c r="T18" s="3">
        <v>0</v>
      </c>
      <c r="U18" s="3">
        <v>0</v>
      </c>
      <c r="V18" s="3"/>
      <c r="W18" s="3"/>
      <c r="X18" s="3"/>
      <c r="Y18" s="3"/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5">
        <f t="shared" si="4"/>
        <v>16.625</v>
      </c>
      <c r="AH18" s="3">
        <f t="shared" si="5"/>
        <v>20.625</v>
      </c>
      <c r="AI18" s="3">
        <f t="shared" si="6"/>
        <v>16.625</v>
      </c>
      <c r="AJ18" s="3">
        <f t="shared" si="7"/>
        <v>16.625</v>
      </c>
      <c r="AK18" s="3">
        <f t="shared" si="8"/>
        <v>16.625</v>
      </c>
      <c r="AL18" s="3">
        <f t="shared" si="9"/>
        <v>16.625</v>
      </c>
      <c r="AM18" s="8" t="s">
        <v>112</v>
      </c>
      <c r="AN18" s="8" t="s">
        <v>113</v>
      </c>
    </row>
    <row r="19" spans="1:40">
      <c r="A19" s="3">
        <v>18</v>
      </c>
      <c r="B19" s="2" t="s">
        <v>35</v>
      </c>
      <c r="C19" s="2">
        <v>610690</v>
      </c>
      <c r="D19" s="2" t="s">
        <v>68</v>
      </c>
      <c r="E19" s="2" t="s">
        <v>81</v>
      </c>
      <c r="F19" s="2" t="s">
        <v>63</v>
      </c>
      <c r="G19" s="9" t="s">
        <v>87</v>
      </c>
      <c r="H19" s="2">
        <v>12</v>
      </c>
      <c r="I19" s="2">
        <v>6</v>
      </c>
      <c r="J19" s="2">
        <v>20</v>
      </c>
      <c r="K19" s="4">
        <f t="shared" si="0"/>
        <v>12</v>
      </c>
      <c r="L19" s="4">
        <f t="shared" si="1"/>
        <v>7</v>
      </c>
      <c r="M19" s="4">
        <f t="shared" si="2"/>
        <v>12.583333333333334</v>
      </c>
      <c r="N19" s="4">
        <f t="shared" si="3"/>
        <v>13.875</v>
      </c>
      <c r="O19" s="2">
        <v>13.875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3"/>
      <c r="W19" s="3"/>
      <c r="X19" s="3"/>
      <c r="Y19" s="3"/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5">
        <f t="shared" si="4"/>
        <v>13.875</v>
      </c>
      <c r="AH19" s="5">
        <f t="shared" si="5"/>
        <v>13.875</v>
      </c>
      <c r="AI19" s="5">
        <f t="shared" si="6"/>
        <v>13.875</v>
      </c>
      <c r="AJ19" s="5">
        <f t="shared" si="7"/>
        <v>13.875</v>
      </c>
      <c r="AK19" s="5">
        <f t="shared" si="8"/>
        <v>13.875</v>
      </c>
      <c r="AL19" s="5">
        <f t="shared" si="9"/>
        <v>13.875</v>
      </c>
      <c r="AM19" s="8" t="s">
        <v>112</v>
      </c>
      <c r="AN19" s="8" t="s">
        <v>113</v>
      </c>
    </row>
    <row r="20" spans="1:40">
      <c r="A20" s="3">
        <v>19</v>
      </c>
      <c r="B20" s="2" t="s">
        <v>35</v>
      </c>
      <c r="C20" s="2">
        <v>702537</v>
      </c>
      <c r="D20" s="2" t="s">
        <v>42</v>
      </c>
      <c r="E20" s="2" t="s">
        <v>56</v>
      </c>
      <c r="F20" s="2" t="s">
        <v>64</v>
      </c>
      <c r="G20" s="7" t="s">
        <v>111</v>
      </c>
      <c r="H20" s="2">
        <v>8</v>
      </c>
      <c r="I20" s="2">
        <v>7</v>
      </c>
      <c r="J20" s="2">
        <v>13</v>
      </c>
      <c r="K20" s="4">
        <f t="shared" si="0"/>
        <v>8</v>
      </c>
      <c r="L20" s="4">
        <f t="shared" si="1"/>
        <v>7</v>
      </c>
      <c r="M20" s="4">
        <f t="shared" si="2"/>
        <v>8.5833333333333339</v>
      </c>
      <c r="N20" s="4">
        <f t="shared" si="3"/>
        <v>8.5830000000000002</v>
      </c>
      <c r="O20" s="2">
        <v>8.5830000000000002</v>
      </c>
      <c r="P20" s="2">
        <v>0</v>
      </c>
      <c r="Q20" s="2">
        <v>0</v>
      </c>
      <c r="R20" s="2">
        <v>4</v>
      </c>
      <c r="S20" s="2" t="s">
        <v>41</v>
      </c>
      <c r="T20" s="2">
        <v>0</v>
      </c>
      <c r="U20" s="2">
        <v>0</v>
      </c>
      <c r="V20" s="3"/>
      <c r="W20" s="3"/>
      <c r="X20" s="3"/>
      <c r="Y20" s="3"/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5">
        <f t="shared" si="4"/>
        <v>8.5830000000000002</v>
      </c>
      <c r="AH20" s="5">
        <f t="shared" si="5"/>
        <v>12.583</v>
      </c>
      <c r="AI20" s="5">
        <f t="shared" si="6"/>
        <v>8.5830000000000002</v>
      </c>
      <c r="AJ20" s="5">
        <f t="shared" si="7"/>
        <v>8.5830000000000002</v>
      </c>
      <c r="AK20" s="5">
        <f t="shared" si="8"/>
        <v>8.5830000000000002</v>
      </c>
      <c r="AL20" s="5">
        <f t="shared" si="9"/>
        <v>8.5830000000000002</v>
      </c>
      <c r="AM20" s="16" t="s">
        <v>105</v>
      </c>
      <c r="AN20" s="8" t="s">
        <v>113</v>
      </c>
    </row>
    <row r="22" spans="1:40">
      <c r="P22" s="1" t="s">
        <v>83</v>
      </c>
    </row>
    <row r="25" spans="1:40">
      <c r="S25" s="1" t="s">
        <v>83</v>
      </c>
    </row>
    <row r="27" spans="1:40">
      <c r="U27" s="1" t="s">
        <v>83</v>
      </c>
    </row>
  </sheetData>
  <autoFilter ref="A1:AN20">
    <filterColumn colId="6"/>
    <sortState ref="A2:AQ268">
      <sortCondition descending="1" ref="AG2:AG268"/>
    </sortState>
  </autoFilter>
  <sortState ref="A2:AN20">
    <sortCondition descending="1" ref="AH2:AH20"/>
  </sortState>
  <pageMargins left="0.17" right="0.17" top="0.19685039370078741" bottom="0.1968503937007874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Γραμματεία ΠΥΣΠΕ</cp:lastModifiedBy>
  <cp:lastPrinted>2017-12-04T11:03:19Z</cp:lastPrinted>
  <dcterms:created xsi:type="dcterms:W3CDTF">2017-10-09T11:29:49Z</dcterms:created>
  <dcterms:modified xsi:type="dcterms:W3CDTF">2017-12-05T13:04:34Z</dcterms:modified>
</cp:coreProperties>
</file>